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60" windowWidth="15480" windowHeight="9720" activeTab="0"/>
  </bookViews>
  <sheets>
    <sheet name="CANTIDADES" sheetId="1" r:id="rId1"/>
    <sheet name="PRESUPUESTO OFICIAL" sheetId="2" r:id="rId2"/>
    <sheet name="Hoja3" sheetId="3" r:id="rId3"/>
  </sheets>
  <definedNames>
    <definedName name="_xlnm.Print_Titles" localSheetId="0">'CANTIDADES'!$1:$10</definedName>
  </definedNames>
  <calcPr fullCalcOnLoad="1"/>
</workbook>
</file>

<file path=xl/sharedStrings.xml><?xml version="1.0" encoding="utf-8"?>
<sst xmlns="http://schemas.openxmlformats.org/spreadsheetml/2006/main" count="341" uniqueCount="113">
  <si>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</si>
  <si>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</si>
  <si>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</si>
  <si>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</si>
  <si>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CANTIDADES Y PRESUPUESTO OFICIAL DE LA OBRA CIVIL PARA LA ADECUACION DE BATERIAS SANITARIAS</t>
  </si>
  <si>
    <t>DEL AREA DE PISCINAS DEL CENTRO DEPORTIVO UNIVERSITARIO - CDU  DE LA UNIVERSIDAD DEL CAUCA</t>
  </si>
  <si>
    <t>No.</t>
  </si>
  <si>
    <t>DESCRIPCION</t>
  </si>
  <si>
    <t>UNID.</t>
  </si>
  <si>
    <t>CANT.</t>
  </si>
  <si>
    <t>VR. UNITARIO</t>
  </si>
  <si>
    <t>VR. TOTAL</t>
  </si>
  <si>
    <t>I</t>
  </si>
  <si>
    <t>GLOB</t>
  </si>
  <si>
    <t>M2</t>
  </si>
  <si>
    <t>ML</t>
  </si>
  <si>
    <t>SUBTOTAL</t>
  </si>
  <si>
    <t>II</t>
  </si>
  <si>
    <t>PRELIMINARES</t>
  </si>
  <si>
    <t>Localizacion y Replanteo</t>
  </si>
  <si>
    <t>Excavacion para cimentacion material comun</t>
  </si>
  <si>
    <t>M3</t>
  </si>
  <si>
    <t xml:space="preserve">Relleno compactado con material seleccionado </t>
  </si>
  <si>
    <t>III</t>
  </si>
  <si>
    <t>CONCRETOS</t>
  </si>
  <si>
    <t>Construccion de zapatas en concreto 21 mpa, dimensiones 0.75 x 0.75 x 0.40, hierro de diámetro 1/2" cada 0.15 en ambos sentidos</t>
  </si>
  <si>
    <t>Construccion viga de cimentacion en concreto 21 mpa, dimensiones 0.20 x 0.25, 4 hierros No. 4, estribos No. 3 cada 0.15</t>
  </si>
  <si>
    <t>Construccion columnetas en concreto de 21 mpa, dimensiones 0.15 x 0.25, 6 hierros No. 3;  estribos No. 3 cada 0.15</t>
  </si>
  <si>
    <t>Construccion vigas de amarre de 21 mpa, dimensiones 0.15 x 0.20, 4 hierros No. 3;  estribos No. 2 cada 0.15</t>
  </si>
  <si>
    <t xml:space="preserve">Acero de refuerzo </t>
  </si>
  <si>
    <t>KG</t>
  </si>
  <si>
    <t>IV</t>
  </si>
  <si>
    <t>PISOS BASES</t>
  </si>
  <si>
    <t>MAMPOSTERIA Y REPELLOS</t>
  </si>
  <si>
    <t>Construcción de muro en ladrillo  común soga, mortero de pega 1:3</t>
  </si>
  <si>
    <t>Repello mortero 1:3 para muros, e. promedio= 0.03</t>
  </si>
  <si>
    <t>Construcción de mesones en concreto de 21 mpa, con triturado 1/2",  para lavamanos, acabado en granito pulido de 2.00 x 0.60, e= 0.07, incluye armado y figurado acero de refuerzo 3/8" en ambos sentidos cada 0.10 y salpicadero en media caña h= 0.10, carteras laterales y dilataciones en bronce</t>
  </si>
  <si>
    <t>Construcción de alfagía en concreto, ancho 0.35, h=0.10, incluye armado y figurado de acero de refuerzo diámetro 3/8", 3 longitudinales y estribo  de 3/8" cada 0.15, según diseño</t>
  </si>
  <si>
    <t>Construcción de poceta lavatrapeadores en ladrillo y debidamente enchapada con azulejo de 0.20 x 0.20</t>
  </si>
  <si>
    <t>VI</t>
  </si>
  <si>
    <t>ENCHAPES Y PISOS</t>
  </si>
  <si>
    <t>Suministro e instalación de enchape de pared en cerámica  de 0.20 X 0.20 mts para muros primera calidad,  instalado con pegacor</t>
  </si>
  <si>
    <t>Suministro e instalación de piso en tablón tráfico 5, similar al existente, incluye mortero de nivelación 1:4, e = 0.04</t>
  </si>
  <si>
    <t>VII</t>
  </si>
  <si>
    <t>INSTALACIONES HIDRAULICAS Y SANITARIAS</t>
  </si>
  <si>
    <t>Construcción de cajas de inspección de 0.50 x 0.50 en  concreto, con cañuela y tapa en concreto reforzado, con varilla No. 3 cada 0.10</t>
  </si>
  <si>
    <t>Puntos sanitarios de 4", incluye accesorios hasta punto de conexión, longitud promedio 2.50 mts</t>
  </si>
  <si>
    <t>Puntos sanitarios de 2", incluye accesorios hasta punto de conexión, longitud promedio 2.50 mts</t>
  </si>
  <si>
    <t>Puntos hidráulicos de 1/2" tubería PVC RDE 21, incluye accesorios galvanizados en la salida</t>
  </si>
  <si>
    <t>Suministro e instalación de llaves de paso 1/2" Red White, con su respectiva tapa de registro plástica de PVC  15x15 cmts. y accesorios</t>
  </si>
  <si>
    <t>Suministro e instalación de bajantes de aguas lluvias diámetro 3", incluye accesorios para su instalación hasta cajas existentes</t>
  </si>
  <si>
    <t>VIII</t>
  </si>
  <si>
    <t>INSTALACIONES ELECTRICAS</t>
  </si>
  <si>
    <t>Salidas de iluminación, incluye regateo, instalación de tubería eléctrica PVC, cableado, cajas de salida metálicas e interruptor</t>
  </si>
  <si>
    <t>Salidas para tomacorrientes incluye regateo, instalación de tubería eléctrica PVC, cableado, cajas de salida metálicas y toma Levinton</t>
  </si>
  <si>
    <t>Suministro e instalación de lámparas de incrustar con marco 60 x 60 en acrílico prismático, cuatro tubos T8-17W, color 41, balasto electrónico 120 V, con aleta. Ref. ITLX-IMP2X2/4T81741/E1</t>
  </si>
  <si>
    <t>IX</t>
  </si>
  <si>
    <t>CARPINTERIA METALICA</t>
  </si>
  <si>
    <t>Suministro e instalación de puerta, aluminio, una nave, marcos en canal de 3" x 1" con aleta, naves tubulares de 3" x 1 1/2" T-103 y 1 1/2" x 1 1/2" T-87 , enchape F-06 para toda la nave, bisagras de aluminio (03)  y cerradura de seguridad, aluminio anodizado negro</t>
  </si>
  <si>
    <t>a. Dimensiones 1,10 x 2.10</t>
  </si>
  <si>
    <t>Suministro e instalación de puerta, aluminio, dos naves, marcos en canal de 3" x 1" con aleta, naves tubulares de 3" x 1 1/2" T-103 y 1 1/2" x 1 1/2" T-87 , pisavidrios álamo, enchape F-06 en su parte inferior, vidrio cristal flotado claro 4 mm para cuerpo superior, reja de seguridad parte superior en platina P-18 con separación 11 cms entre ejes, bisagras de aluminio (06) fallebas y cerradura de seguridad, aluminio anodizado negro</t>
  </si>
  <si>
    <t>a. Dimensiones 1.80 x 2.20</t>
  </si>
  <si>
    <t>Suministro e instalación de división en aluminio anodizado natural, con perfilería 1"*1" ref. T- 77 y T-78, pisavidrios en U, ref. U-68, empaque de neopreno, enchape F-06 de aluminio, incluye puerta con las siguientes especificaciones; verticales ALN-388, horizontales ALN-390, con pasador y manija, altura de la división 2.0 metros con 0.20 mts. libres en area inferior.</t>
  </si>
  <si>
    <t>X</t>
  </si>
  <si>
    <t>APARATOS SANITARIOS</t>
  </si>
  <si>
    <t>Suministro e instalación sanitarios Corona Linea Estilo completo ref. 30535 color 100 blanco.</t>
  </si>
  <si>
    <t>Suministro e instalación de lavamanos Corona Línea Estilo de sobreponer ref. 07259 color 100 blanco, con llave grival automática cromo mesa Ref. 71100</t>
  </si>
  <si>
    <t>Suministro e instalación de ducha sencilla galaxia  Ref.50430, incluye registro</t>
  </si>
  <si>
    <t>Suministro e instalación de orinales institucional Corona, mediano, color 100 blanco, incluye grifería grival orinal automática cromo Ref. 71300</t>
  </si>
  <si>
    <t>Suministro e instalación de rejilla de piso 3" metálica, con sosco 2"</t>
  </si>
  <si>
    <t>XI</t>
  </si>
  <si>
    <t>PINTURAS</t>
  </si>
  <si>
    <t>Estuco para muros nuevos</t>
  </si>
  <si>
    <t>Pintura interior en viniltex a 3 manos, incluye resanes y estuco en partes afectadas</t>
  </si>
  <si>
    <t>Pintura exterior a dos manos en pintura Koraza, incluye resanes y estuco en partes afectadas</t>
  </si>
  <si>
    <t>XIII</t>
  </si>
  <si>
    <t xml:space="preserve"> CIELOS FALSOS</t>
  </si>
  <si>
    <t>Suministro e instalación de cielo raso modular en láminas  de fibra mineral Armstrong 0.60 x 0.60 x 5/8", borde recedido sobre perfilería americana de ensamble automático color blanco, textura en fisura no direccionales.</t>
  </si>
  <si>
    <t>CUBIERTA</t>
  </si>
  <si>
    <t>Construcción de pérgolas en aluminio, con cubierta en policarbonato</t>
  </si>
  <si>
    <t>Suministro e instalación de canal en lámina calibre 22 de dimensiones según diseño</t>
  </si>
  <si>
    <t>VARIOS</t>
  </si>
  <si>
    <t>Construcción de bancas en concreto de 0.60 de ancho revestida en granito pulido, soportes en machones de ladrillo soga debidamente repellados, estucados y pintados</t>
  </si>
  <si>
    <t>Aseo general</t>
  </si>
  <si>
    <t>COSTO DIRECTO</t>
  </si>
  <si>
    <t>COSTO DIRECTO + INDIRECTO</t>
  </si>
  <si>
    <t>IVA 16% SOBRE 5% UTILIDAD</t>
  </si>
  <si>
    <t>GRAN TOTAL</t>
  </si>
  <si>
    <t>ING. VICTOR HUGO RODRIGUEZ LOPEZ</t>
  </si>
  <si>
    <t>Profesional Universitario Area de Edificios,</t>
  </si>
  <si>
    <t>Construcción y Mantenimiento</t>
  </si>
  <si>
    <t>SEGUNDA ETAPA</t>
  </si>
  <si>
    <t xml:space="preserve">Descapote y limpieza, incluye retiro de tierra negra promedio = 0.25 </t>
  </si>
  <si>
    <t>Construccion columnas en concreto de 21 mpa, dimensiones 0,30 x 0,30, 4 hierros No. 4; 4 No. 3, estribos No. 3 cada 0.15</t>
  </si>
  <si>
    <t>Construccion vigas en concreto de 21 mpa, dimensiones 0.30 x 0.30, 4 hierros No. 4;  estribos No. 3 cada 0.15</t>
  </si>
  <si>
    <t>3.1</t>
  </si>
  <si>
    <t>Suministro e instalación de pisos en  cerámica para baños de 0.20 x 0.20 antideslizante primera calidad. , incluye mortero de nivelación 1:4, e = 0.04 nts</t>
  </si>
  <si>
    <t>Instalación tubería sanitaria PVC de 4", incluye excavación , y accesorios e insumos para instalación</t>
  </si>
  <si>
    <t>Acometida hidráulica PVC de 3/4", RDE 13.5 mm, incluye accesorios e insumos para instalación</t>
  </si>
  <si>
    <t>Suministro e instalación de ventana, en aluminio, celosía movil con persiana de 10 cms y vidrio grabado,  aluminio  anodizado negro, altura de ventana 0.35 mts</t>
  </si>
  <si>
    <t>Suministro e instalación de ventana, en aluminio, celosía movil con persiana de 10 cms y vidrio grabado,  aluminio  anodizado negro, altura de ventana 0,80 mts</t>
  </si>
  <si>
    <t>Suministro e instalación de ventana, en aluminio, celosía movil con persiana de 10 cms y vidrio grabado,  aluminio  anodizado negro, altura de ventana 0.55 mts</t>
  </si>
  <si>
    <t>XII</t>
  </si>
  <si>
    <t>Construcción de correas en varilla de diametro 1/2" según diseño</t>
  </si>
  <si>
    <t>Construción de cerchas según diseño</t>
  </si>
  <si>
    <t>Suministro e instalación de cubierta en eternit No. 6, incluye caballetes, ganchos, amarras y accesorios para su instalación</t>
  </si>
  <si>
    <t>Construcción e instalación de domo en policarbonato según diseño</t>
  </si>
  <si>
    <t>AUI 22%</t>
  </si>
  <si>
    <t>Construccion de piso primario en concreto 21 mpa, espesor = 0,10, mts</t>
  </si>
  <si>
    <t>CANTIDADES DE OBRA CIVIL PARA LA ADECUACION DE BATERIAS SANITARIAS</t>
  </si>
  <si>
    <t>AUI   %</t>
  </si>
  <si>
    <t>IVA 16% SOBRE % UTILIDAD</t>
  </si>
  <si>
    <t>Febrero  de 2007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</si>
</sst>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8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justify"/>
    </xf>
    <xf numFmtId="0" fontId="0" fillId="0" borderId="1" xfId="0" applyNumberFormat="1" applyFont="1" applyBorder="1" applyAlignment="1">
      <alignment horizontal="justify"/>
    </xf>
    <xf numFmtId="0" fontId="0" fillId="0" borderId="2" xfId="0" applyNumberFormat="1" applyFont="1" applyFill="1" applyBorder="1" applyAlignment="1">
      <alignment horizontal="justify"/>
    </xf>
    <xf numFmtId="4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/>
    </xf>
    <xf numFmtId="49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E9" sqref="E9:F9"/>
    </sheetView>
  </sheetViews>
  <sheetFormatPr defaultColWidth="11.421875" defaultRowHeight="12.75"/>
  <cols>
    <col min="1" max="1" width="5.7109375" style="0" bestFit="1" customWidth="1"/>
    <col min="2" max="2" width="41.28125" style="0" customWidth="1"/>
    <col min="3" max="3" width="8.00390625" style="0" customWidth="1"/>
    <col min="4" max="4" width="8.8515625" style="3" customWidth="1"/>
    <col min="5" max="5" width="14.7109375" style="0" customWidth="1"/>
    <col min="6" max="6" width="16.710937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109</v>
      </c>
      <c r="B6" s="5"/>
      <c r="C6" s="5"/>
      <c r="D6" s="5"/>
      <c r="E6" s="5"/>
      <c r="F6" s="5"/>
    </row>
    <row r="7" spans="1:6" ht="12.75">
      <c r="A7" s="4" t="s">
        <v>5</v>
      </c>
      <c r="B7" s="5"/>
      <c r="C7" s="5"/>
      <c r="D7" s="5"/>
      <c r="E7" s="5"/>
      <c r="F7" s="5"/>
    </row>
    <row r="8" spans="1:6" ht="12.75">
      <c r="A8" s="53" t="s">
        <v>91</v>
      </c>
      <c r="B8" s="53"/>
      <c r="C8" s="53"/>
      <c r="D8" s="53"/>
      <c r="E8" s="53"/>
      <c r="F8" s="53"/>
    </row>
    <row r="9" spans="1:6" ht="12.75">
      <c r="A9" s="6"/>
      <c r="B9" s="7"/>
      <c r="C9" s="7"/>
      <c r="D9" s="7"/>
      <c r="E9" s="54" t="s">
        <v>112</v>
      </c>
      <c r="F9" s="54"/>
    </row>
    <row r="10" spans="1:6" ht="12.75">
      <c r="A10" s="8" t="s">
        <v>6</v>
      </c>
      <c r="B10" s="8" t="s">
        <v>7</v>
      </c>
      <c r="C10" s="8" t="s">
        <v>8</v>
      </c>
      <c r="D10" s="8" t="s">
        <v>9</v>
      </c>
      <c r="E10" s="9" t="s">
        <v>10</v>
      </c>
      <c r="F10" s="9" t="s">
        <v>11</v>
      </c>
    </row>
    <row r="11" spans="1:6" ht="12.75">
      <c r="A11" s="20" t="s">
        <v>12</v>
      </c>
      <c r="B11" s="10" t="s">
        <v>18</v>
      </c>
      <c r="C11" s="13"/>
      <c r="D11" s="14"/>
      <c r="E11" s="15"/>
      <c r="F11" s="19"/>
    </row>
    <row r="12" spans="1:6" ht="24">
      <c r="A12" s="16">
        <v>1.1</v>
      </c>
      <c r="B12" s="12" t="s">
        <v>92</v>
      </c>
      <c r="C12" s="13" t="s">
        <v>14</v>
      </c>
      <c r="D12" s="14">
        <v>69</v>
      </c>
      <c r="E12" s="15"/>
      <c r="F12" s="15"/>
    </row>
    <row r="13" spans="1:6" ht="12.75">
      <c r="A13" s="16">
        <v>1.2</v>
      </c>
      <c r="B13" s="12" t="s">
        <v>19</v>
      </c>
      <c r="C13" s="13" t="s">
        <v>14</v>
      </c>
      <c r="D13" s="14">
        <v>95</v>
      </c>
      <c r="E13" s="15"/>
      <c r="F13" s="15"/>
    </row>
    <row r="14" spans="1:6" ht="12.75">
      <c r="A14" s="16">
        <v>1.3</v>
      </c>
      <c r="B14" s="12" t="s">
        <v>20</v>
      </c>
      <c r="C14" s="13" t="s">
        <v>21</v>
      </c>
      <c r="D14" s="14">
        <v>3.5</v>
      </c>
      <c r="E14" s="15"/>
      <c r="F14" s="15"/>
    </row>
    <row r="15" spans="1:6" ht="12.75">
      <c r="A15" s="16">
        <v>1.4</v>
      </c>
      <c r="B15" s="12" t="s">
        <v>22</v>
      </c>
      <c r="C15" s="13" t="s">
        <v>21</v>
      </c>
      <c r="D15" s="14">
        <v>14.5</v>
      </c>
      <c r="E15" s="15"/>
      <c r="F15" s="15"/>
    </row>
    <row r="16" spans="1:6" ht="12.75">
      <c r="A16" s="16"/>
      <c r="B16" s="10" t="s">
        <v>16</v>
      </c>
      <c r="C16" s="13"/>
      <c r="D16" s="14"/>
      <c r="E16" s="15"/>
      <c r="F16" s="19"/>
    </row>
    <row r="17" spans="1:6" ht="12.75">
      <c r="A17" s="20" t="s">
        <v>17</v>
      </c>
      <c r="B17" s="10" t="s">
        <v>24</v>
      </c>
      <c r="C17" s="13"/>
      <c r="D17" s="14"/>
      <c r="E17" s="15"/>
      <c r="F17" s="19"/>
    </row>
    <row r="18" spans="1:6" ht="36">
      <c r="A18" s="16">
        <v>2.1</v>
      </c>
      <c r="B18" s="12" t="s">
        <v>25</v>
      </c>
      <c r="C18" s="13" t="s">
        <v>21</v>
      </c>
      <c r="D18" s="14">
        <v>0.9</v>
      </c>
      <c r="E18" s="15"/>
      <c r="F18" s="15"/>
    </row>
    <row r="19" spans="1:6" ht="36">
      <c r="A19" s="16">
        <v>2.2</v>
      </c>
      <c r="B19" s="12" t="s">
        <v>26</v>
      </c>
      <c r="C19" s="13" t="s">
        <v>21</v>
      </c>
      <c r="D19" s="14">
        <v>2.1</v>
      </c>
      <c r="E19" s="15"/>
      <c r="F19" s="15"/>
    </row>
    <row r="20" spans="1:6" ht="36">
      <c r="A20" s="16">
        <v>2.3</v>
      </c>
      <c r="B20" s="12" t="s">
        <v>93</v>
      </c>
      <c r="C20" s="13" t="s">
        <v>21</v>
      </c>
      <c r="D20" s="14">
        <v>1.7</v>
      </c>
      <c r="E20" s="15"/>
      <c r="F20" s="15"/>
    </row>
    <row r="21" spans="1:6" ht="36">
      <c r="A21" s="16">
        <v>2.4</v>
      </c>
      <c r="B21" s="12" t="s">
        <v>27</v>
      </c>
      <c r="C21" s="13" t="s">
        <v>15</v>
      </c>
      <c r="D21" s="14">
        <v>12</v>
      </c>
      <c r="E21" s="15"/>
      <c r="F21" s="15"/>
    </row>
    <row r="22" spans="1:6" ht="36">
      <c r="A22" s="16">
        <v>2.5</v>
      </c>
      <c r="B22" s="12" t="s">
        <v>94</v>
      </c>
      <c r="C22" s="13" t="s">
        <v>21</v>
      </c>
      <c r="D22" s="14">
        <v>2.1</v>
      </c>
      <c r="E22" s="15"/>
      <c r="F22" s="15"/>
    </row>
    <row r="23" spans="1:6" ht="36">
      <c r="A23" s="16">
        <v>2.6</v>
      </c>
      <c r="B23" s="12" t="s">
        <v>28</v>
      </c>
      <c r="C23" s="13" t="s">
        <v>15</v>
      </c>
      <c r="D23" s="14">
        <v>22</v>
      </c>
      <c r="E23" s="15"/>
      <c r="F23" s="15"/>
    </row>
    <row r="24" spans="1:6" ht="12.75">
      <c r="A24" s="16">
        <v>2.7</v>
      </c>
      <c r="B24" s="12" t="s">
        <v>29</v>
      </c>
      <c r="C24" s="13" t="s">
        <v>30</v>
      </c>
      <c r="D24" s="14">
        <v>995</v>
      </c>
      <c r="E24" s="15"/>
      <c r="F24" s="15"/>
    </row>
    <row r="25" spans="1:6" ht="12.75">
      <c r="A25" s="16"/>
      <c r="B25" s="10" t="s">
        <v>16</v>
      </c>
      <c r="C25" s="13"/>
      <c r="D25" s="14"/>
      <c r="E25" s="15"/>
      <c r="F25" s="19"/>
    </row>
    <row r="26" spans="1:6" ht="12.75">
      <c r="A26" s="20" t="s">
        <v>23</v>
      </c>
      <c r="B26" s="10" t="s">
        <v>32</v>
      </c>
      <c r="C26" s="13"/>
      <c r="D26" s="14"/>
      <c r="E26" s="15"/>
      <c r="F26" s="15"/>
    </row>
    <row r="27" spans="1:6" ht="24">
      <c r="A27" s="11" t="s">
        <v>95</v>
      </c>
      <c r="B27" s="12" t="s">
        <v>108</v>
      </c>
      <c r="C27" s="13" t="s">
        <v>14</v>
      </c>
      <c r="D27" s="14">
        <v>81</v>
      </c>
      <c r="E27" s="15"/>
      <c r="F27" s="15"/>
    </row>
    <row r="28" spans="1:6" ht="12.75">
      <c r="A28" s="20"/>
      <c r="B28" s="10" t="s">
        <v>16</v>
      </c>
      <c r="C28" s="13"/>
      <c r="D28" s="14"/>
      <c r="E28" s="15"/>
      <c r="F28" s="19"/>
    </row>
    <row r="29" spans="1:6" ht="12.75">
      <c r="A29" s="20" t="s">
        <v>31</v>
      </c>
      <c r="B29" s="10" t="s">
        <v>33</v>
      </c>
      <c r="C29" s="9"/>
      <c r="D29" s="18"/>
      <c r="E29" s="19"/>
      <c r="F29" s="15"/>
    </row>
    <row r="30" spans="1:6" ht="24">
      <c r="A30" s="16">
        <v>4.1</v>
      </c>
      <c r="B30" s="12" t="s">
        <v>34</v>
      </c>
      <c r="C30" s="13" t="s">
        <v>14</v>
      </c>
      <c r="D30" s="14">
        <v>83</v>
      </c>
      <c r="E30" s="15"/>
      <c r="F30" s="15"/>
    </row>
    <row r="31" spans="1:6" ht="24">
      <c r="A31" s="16">
        <v>4.2</v>
      </c>
      <c r="B31" s="12" t="s">
        <v>35</v>
      </c>
      <c r="C31" s="13" t="s">
        <v>14</v>
      </c>
      <c r="D31" s="14">
        <v>166</v>
      </c>
      <c r="E31" s="15"/>
      <c r="F31" s="15"/>
    </row>
    <row r="32" spans="1:6" ht="84">
      <c r="A32" s="16">
        <v>4.3</v>
      </c>
      <c r="B32" s="12" t="s">
        <v>36</v>
      </c>
      <c r="C32" s="13" t="s">
        <v>15</v>
      </c>
      <c r="D32" s="14">
        <v>4</v>
      </c>
      <c r="E32" s="15"/>
      <c r="F32" s="15"/>
    </row>
    <row r="33" spans="1:6" ht="48">
      <c r="A33" s="16">
        <v>4.4</v>
      </c>
      <c r="B33" s="12" t="s">
        <v>37</v>
      </c>
      <c r="C33" s="13" t="s">
        <v>15</v>
      </c>
      <c r="D33" s="14">
        <v>37</v>
      </c>
      <c r="E33" s="15"/>
      <c r="F33" s="15"/>
    </row>
    <row r="34" spans="1:6" ht="36">
      <c r="A34" s="16">
        <v>4.5</v>
      </c>
      <c r="B34" s="12" t="s">
        <v>38</v>
      </c>
      <c r="C34" s="13" t="s">
        <v>13</v>
      </c>
      <c r="D34" s="14">
        <v>1</v>
      </c>
      <c r="E34" s="15"/>
      <c r="F34" s="15"/>
    </row>
    <row r="35" spans="1:6" ht="12.75">
      <c r="A35" s="16"/>
      <c r="B35" s="10" t="s">
        <v>16</v>
      </c>
      <c r="C35" s="13"/>
      <c r="D35" s="14"/>
      <c r="E35" s="15"/>
      <c r="F35" s="19"/>
    </row>
    <row r="36" spans="1:6" ht="12.75">
      <c r="A36" s="20" t="s">
        <v>12</v>
      </c>
      <c r="B36" s="10" t="s">
        <v>40</v>
      </c>
      <c r="C36" s="13"/>
      <c r="D36" s="14"/>
      <c r="E36" s="15"/>
      <c r="F36" s="15"/>
    </row>
    <row r="37" spans="1:6" ht="48">
      <c r="A37" s="16">
        <v>5.1</v>
      </c>
      <c r="B37" s="12" t="s">
        <v>96</v>
      </c>
      <c r="C37" s="13" t="s">
        <v>14</v>
      </c>
      <c r="D37" s="14">
        <v>96.5</v>
      </c>
      <c r="E37" s="15"/>
      <c r="F37" s="15"/>
    </row>
    <row r="38" spans="1:6" ht="36">
      <c r="A38" s="16">
        <v>5.2</v>
      </c>
      <c r="B38" s="12" t="s">
        <v>41</v>
      </c>
      <c r="C38" s="13" t="s">
        <v>14</v>
      </c>
      <c r="D38" s="14">
        <v>118</v>
      </c>
      <c r="E38" s="15"/>
      <c r="F38" s="15"/>
    </row>
    <row r="39" spans="1:6" ht="36">
      <c r="A39" s="16">
        <v>5.3</v>
      </c>
      <c r="B39" s="12" t="s">
        <v>42</v>
      </c>
      <c r="C39" s="13" t="s">
        <v>14</v>
      </c>
      <c r="D39" s="14">
        <v>22</v>
      </c>
      <c r="E39" s="15"/>
      <c r="F39" s="15"/>
    </row>
    <row r="40" spans="1:6" ht="12.75">
      <c r="A40" s="16"/>
      <c r="B40" s="10" t="s">
        <v>16</v>
      </c>
      <c r="C40" s="13"/>
      <c r="D40" s="14"/>
      <c r="E40" s="15"/>
      <c r="F40" s="19"/>
    </row>
    <row r="41" spans="1:6" ht="12.75">
      <c r="A41" s="20" t="s">
        <v>39</v>
      </c>
      <c r="B41" s="10" t="s">
        <v>44</v>
      </c>
      <c r="C41" s="13"/>
      <c r="D41" s="14"/>
      <c r="E41" s="15"/>
      <c r="F41" s="15"/>
    </row>
    <row r="42" spans="1:6" ht="36">
      <c r="A42" s="11">
        <v>6.1</v>
      </c>
      <c r="B42" s="12" t="s">
        <v>97</v>
      </c>
      <c r="C42" s="13" t="s">
        <v>15</v>
      </c>
      <c r="D42" s="14">
        <v>10</v>
      </c>
      <c r="E42" s="15"/>
      <c r="F42" s="15"/>
    </row>
    <row r="43" spans="1:6" ht="24">
      <c r="A43" s="16">
        <v>6.2</v>
      </c>
      <c r="B43" s="12" t="s">
        <v>98</v>
      </c>
      <c r="C43" s="13" t="s">
        <v>15</v>
      </c>
      <c r="D43" s="14">
        <v>30</v>
      </c>
      <c r="E43" s="15"/>
      <c r="F43" s="15"/>
    </row>
    <row r="44" spans="1:6" ht="36">
      <c r="A44" s="11">
        <v>6.3</v>
      </c>
      <c r="B44" s="12" t="s">
        <v>45</v>
      </c>
      <c r="C44" s="13" t="s">
        <v>8</v>
      </c>
      <c r="D44" s="14">
        <v>4</v>
      </c>
      <c r="E44" s="15"/>
      <c r="F44" s="15"/>
    </row>
    <row r="45" spans="1:6" ht="24">
      <c r="A45" s="16">
        <v>6.4</v>
      </c>
      <c r="B45" s="12" t="s">
        <v>46</v>
      </c>
      <c r="C45" s="13" t="s">
        <v>8</v>
      </c>
      <c r="D45" s="14">
        <v>6</v>
      </c>
      <c r="E45" s="15"/>
      <c r="F45" s="15"/>
    </row>
    <row r="46" spans="1:6" ht="24">
      <c r="A46" s="11">
        <v>6.5</v>
      </c>
      <c r="B46" s="12" t="s">
        <v>47</v>
      </c>
      <c r="C46" s="13" t="s">
        <v>8</v>
      </c>
      <c r="D46" s="14">
        <v>20</v>
      </c>
      <c r="E46" s="15"/>
      <c r="F46" s="15"/>
    </row>
    <row r="47" spans="1:6" ht="24">
      <c r="A47" s="16">
        <v>6.6</v>
      </c>
      <c r="B47" s="12" t="s">
        <v>48</v>
      </c>
      <c r="C47" s="13" t="s">
        <v>8</v>
      </c>
      <c r="D47" s="14">
        <v>20</v>
      </c>
      <c r="E47" s="15"/>
      <c r="F47" s="15"/>
    </row>
    <row r="48" spans="1:6" ht="36">
      <c r="A48" s="11">
        <v>6.7</v>
      </c>
      <c r="B48" s="12" t="s">
        <v>49</v>
      </c>
      <c r="C48" s="13" t="s">
        <v>8</v>
      </c>
      <c r="D48" s="14">
        <v>9</v>
      </c>
      <c r="E48" s="15"/>
      <c r="F48" s="15"/>
    </row>
    <row r="49" spans="1:6" ht="36">
      <c r="A49" s="16">
        <v>6.8</v>
      </c>
      <c r="B49" s="12" t="s">
        <v>50</v>
      </c>
      <c r="C49" s="13" t="s">
        <v>15</v>
      </c>
      <c r="D49" s="14">
        <v>25</v>
      </c>
      <c r="E49" s="15"/>
      <c r="F49" s="15"/>
    </row>
    <row r="50" spans="1:6" ht="12.75">
      <c r="A50" s="16"/>
      <c r="B50" s="10" t="s">
        <v>16</v>
      </c>
      <c r="C50" s="9"/>
      <c r="D50" s="18"/>
      <c r="E50" s="19"/>
      <c r="F50" s="19"/>
    </row>
    <row r="51" spans="1:6" ht="12.75">
      <c r="A51" s="20" t="s">
        <v>43</v>
      </c>
      <c r="B51" s="10" t="s">
        <v>52</v>
      </c>
      <c r="C51" s="13"/>
      <c r="D51" s="14"/>
      <c r="E51" s="15"/>
      <c r="F51" s="15"/>
    </row>
    <row r="52" spans="1:6" ht="36">
      <c r="A52" s="16">
        <v>7.1</v>
      </c>
      <c r="B52" s="12" t="s">
        <v>53</v>
      </c>
      <c r="C52" s="13" t="s">
        <v>8</v>
      </c>
      <c r="D52" s="14">
        <v>12</v>
      </c>
      <c r="E52" s="15"/>
      <c r="F52" s="15"/>
    </row>
    <row r="53" spans="1:6" ht="36">
      <c r="A53" s="16">
        <v>7.2</v>
      </c>
      <c r="B53" s="12" t="s">
        <v>54</v>
      </c>
      <c r="C53" s="13" t="s">
        <v>8</v>
      </c>
      <c r="D53" s="14">
        <v>4</v>
      </c>
      <c r="E53" s="15"/>
      <c r="F53" s="15"/>
    </row>
    <row r="54" spans="1:6" ht="63.75">
      <c r="A54" s="16">
        <v>7.3</v>
      </c>
      <c r="B54" s="21" t="s">
        <v>55</v>
      </c>
      <c r="C54" s="13" t="s">
        <v>8</v>
      </c>
      <c r="D54" s="14">
        <v>12</v>
      </c>
      <c r="E54" s="15"/>
      <c r="F54" s="15"/>
    </row>
    <row r="55" spans="1:6" ht="12.75">
      <c r="A55" s="16"/>
      <c r="B55" s="10" t="s">
        <v>16</v>
      </c>
      <c r="C55" s="9"/>
      <c r="D55" s="18"/>
      <c r="E55" s="19"/>
      <c r="F55" s="19"/>
    </row>
    <row r="56" spans="1:6" ht="12.75">
      <c r="A56" s="20" t="s">
        <v>51</v>
      </c>
      <c r="B56" s="10" t="s">
        <v>57</v>
      </c>
      <c r="C56" s="13"/>
      <c r="D56" s="14"/>
      <c r="E56" s="15"/>
      <c r="F56" s="15"/>
    </row>
    <row r="57" spans="1:6" ht="76.5">
      <c r="A57" s="16">
        <v>8.1</v>
      </c>
      <c r="B57" s="22" t="s">
        <v>58</v>
      </c>
      <c r="C57" s="13"/>
      <c r="D57" s="14"/>
      <c r="E57" s="15"/>
      <c r="F57" s="15"/>
    </row>
    <row r="58" spans="1:6" ht="12.75">
      <c r="A58" s="16"/>
      <c r="B58" s="12" t="s">
        <v>59</v>
      </c>
      <c r="C58" s="13" t="s">
        <v>8</v>
      </c>
      <c r="D58" s="14">
        <v>2</v>
      </c>
      <c r="E58" s="15"/>
      <c r="F58" s="15"/>
    </row>
    <row r="59" spans="1:6" ht="127.5">
      <c r="A59" s="16">
        <v>8.2</v>
      </c>
      <c r="B59" s="22" t="s">
        <v>60</v>
      </c>
      <c r="C59" s="13"/>
      <c r="D59" s="14"/>
      <c r="E59" s="15"/>
      <c r="F59" s="15"/>
    </row>
    <row r="60" spans="1:6" ht="12.75">
      <c r="A60" s="16"/>
      <c r="B60" s="12" t="s">
        <v>61</v>
      </c>
      <c r="C60" s="13" t="s">
        <v>8</v>
      </c>
      <c r="D60" s="14">
        <v>1</v>
      </c>
      <c r="E60" s="15"/>
      <c r="F60" s="15"/>
    </row>
    <row r="61" spans="1:6" ht="51">
      <c r="A61" s="16">
        <v>8.3</v>
      </c>
      <c r="B61" s="22" t="s">
        <v>99</v>
      </c>
      <c r="C61" s="13" t="s">
        <v>15</v>
      </c>
      <c r="D61" s="14">
        <v>16</v>
      </c>
      <c r="E61" s="15"/>
      <c r="F61" s="15"/>
    </row>
    <row r="62" spans="1:6" ht="51">
      <c r="A62" s="16">
        <v>8.4</v>
      </c>
      <c r="B62" s="22" t="s">
        <v>100</v>
      </c>
      <c r="C62" s="13" t="s">
        <v>15</v>
      </c>
      <c r="D62" s="14">
        <v>5.3</v>
      </c>
      <c r="E62" s="15"/>
      <c r="F62" s="15"/>
    </row>
    <row r="63" spans="1:6" ht="96">
      <c r="A63" s="16">
        <v>8.5</v>
      </c>
      <c r="B63" s="12" t="s">
        <v>62</v>
      </c>
      <c r="C63" s="13" t="s">
        <v>14</v>
      </c>
      <c r="D63" s="14">
        <v>57</v>
      </c>
      <c r="E63" s="15"/>
      <c r="F63" s="15"/>
    </row>
    <row r="64" spans="1:6" ht="51">
      <c r="A64" s="16">
        <v>8.6</v>
      </c>
      <c r="B64" s="22" t="s">
        <v>101</v>
      </c>
      <c r="C64" s="13" t="s">
        <v>15</v>
      </c>
      <c r="D64" s="14">
        <v>12.32</v>
      </c>
      <c r="E64" s="15"/>
      <c r="F64" s="15"/>
    </row>
    <row r="65" spans="1:6" ht="12.75">
      <c r="A65" s="16"/>
      <c r="B65" s="10" t="s">
        <v>16</v>
      </c>
      <c r="C65" s="9"/>
      <c r="D65" s="18"/>
      <c r="E65" s="19"/>
      <c r="F65" s="19"/>
    </row>
    <row r="66" spans="1:6" ht="12.75">
      <c r="A66" s="20" t="s">
        <v>56</v>
      </c>
      <c r="B66" s="10" t="s">
        <v>64</v>
      </c>
      <c r="C66" s="13"/>
      <c r="D66" s="14"/>
      <c r="E66" s="15"/>
      <c r="F66" s="15"/>
    </row>
    <row r="67" spans="1:6" ht="24">
      <c r="A67" s="16">
        <v>9.1</v>
      </c>
      <c r="B67" s="12" t="s">
        <v>65</v>
      </c>
      <c r="C67" s="13" t="s">
        <v>8</v>
      </c>
      <c r="D67" s="14">
        <v>6</v>
      </c>
      <c r="E67" s="15"/>
      <c r="F67" s="15"/>
    </row>
    <row r="68" spans="1:6" ht="48">
      <c r="A68" s="16">
        <v>9.2</v>
      </c>
      <c r="B68" s="12" t="s">
        <v>66</v>
      </c>
      <c r="C68" s="13" t="s">
        <v>8</v>
      </c>
      <c r="D68" s="14">
        <v>4</v>
      </c>
      <c r="E68" s="15"/>
      <c r="F68" s="15"/>
    </row>
    <row r="69" spans="1:6" ht="24">
      <c r="A69" s="16">
        <v>9.3</v>
      </c>
      <c r="B69" s="12" t="s">
        <v>67</v>
      </c>
      <c r="C69" s="13" t="s">
        <v>8</v>
      </c>
      <c r="D69" s="14">
        <v>12</v>
      </c>
      <c r="E69" s="15"/>
      <c r="F69" s="15"/>
    </row>
    <row r="70" spans="1:6" ht="36">
      <c r="A70" s="16">
        <v>9.4</v>
      </c>
      <c r="B70" s="12" t="s">
        <v>68</v>
      </c>
      <c r="C70" s="13" t="s">
        <v>8</v>
      </c>
      <c r="D70" s="14">
        <v>2</v>
      </c>
      <c r="E70" s="15"/>
      <c r="F70" s="15"/>
    </row>
    <row r="71" spans="1:6" ht="24">
      <c r="A71" s="16">
        <v>9.5</v>
      </c>
      <c r="B71" s="12" t="s">
        <v>69</v>
      </c>
      <c r="C71" s="13" t="s">
        <v>8</v>
      </c>
      <c r="D71" s="14">
        <v>4</v>
      </c>
      <c r="E71" s="15"/>
      <c r="F71" s="15"/>
    </row>
    <row r="72" spans="1:6" ht="12.75">
      <c r="A72" s="17"/>
      <c r="B72" s="10" t="s">
        <v>16</v>
      </c>
      <c r="C72" s="9"/>
      <c r="D72" s="18"/>
      <c r="E72" s="19"/>
      <c r="F72" s="19"/>
    </row>
    <row r="73" spans="1:6" ht="12.75">
      <c r="A73" s="20" t="s">
        <v>63</v>
      </c>
      <c r="B73" s="10" t="s">
        <v>71</v>
      </c>
      <c r="C73" s="13"/>
      <c r="D73" s="14"/>
      <c r="E73" s="15"/>
      <c r="F73" s="15"/>
    </row>
    <row r="74" spans="1:6" ht="12.75">
      <c r="A74" s="16">
        <v>10.1</v>
      </c>
      <c r="B74" s="12" t="s">
        <v>72</v>
      </c>
      <c r="C74" s="13" t="s">
        <v>14</v>
      </c>
      <c r="D74" s="14">
        <v>50</v>
      </c>
      <c r="E74" s="15"/>
      <c r="F74" s="15"/>
    </row>
    <row r="75" spans="1:6" ht="24">
      <c r="A75" s="16">
        <v>10.2</v>
      </c>
      <c r="B75" s="12" t="s">
        <v>73</v>
      </c>
      <c r="C75" s="13" t="s">
        <v>14</v>
      </c>
      <c r="D75" s="14">
        <v>50</v>
      </c>
      <c r="E75" s="15"/>
      <c r="F75" s="15"/>
    </row>
    <row r="76" spans="1:6" ht="24">
      <c r="A76" s="16">
        <v>10.3</v>
      </c>
      <c r="B76" s="12" t="s">
        <v>74</v>
      </c>
      <c r="C76" s="13" t="s">
        <v>14</v>
      </c>
      <c r="D76" s="14">
        <v>45</v>
      </c>
      <c r="E76" s="15"/>
      <c r="F76" s="15"/>
    </row>
    <row r="77" spans="1:6" ht="12.75">
      <c r="A77" s="17"/>
      <c r="B77" s="10" t="s">
        <v>16</v>
      </c>
      <c r="C77" s="9"/>
      <c r="D77" s="18"/>
      <c r="E77" s="19"/>
      <c r="F77" s="19"/>
    </row>
    <row r="78" spans="1:6" ht="12.75">
      <c r="A78" s="20" t="s">
        <v>70</v>
      </c>
      <c r="B78" s="10" t="s">
        <v>76</v>
      </c>
      <c r="C78" s="13"/>
      <c r="D78" s="14"/>
      <c r="E78" s="15"/>
      <c r="F78" s="15"/>
    </row>
    <row r="79" spans="1:6" ht="63.75">
      <c r="A79" s="16">
        <v>11.1</v>
      </c>
      <c r="B79" s="23" t="s">
        <v>77</v>
      </c>
      <c r="C79" s="13" t="s">
        <v>14</v>
      </c>
      <c r="D79" s="14">
        <v>71</v>
      </c>
      <c r="E79" s="15"/>
      <c r="F79" s="15"/>
    </row>
    <row r="80" spans="1:6" ht="12.75">
      <c r="A80" s="17"/>
      <c r="B80" s="10" t="s">
        <v>16</v>
      </c>
      <c r="C80" s="9"/>
      <c r="D80" s="18"/>
      <c r="E80" s="19"/>
      <c r="F80" s="19"/>
    </row>
    <row r="81" spans="1:6" ht="12.75">
      <c r="A81" s="20" t="s">
        <v>102</v>
      </c>
      <c r="B81" s="10" t="s">
        <v>78</v>
      </c>
      <c r="C81" s="9"/>
      <c r="D81" s="18"/>
      <c r="E81" s="19"/>
      <c r="F81" s="19"/>
    </row>
    <row r="82" spans="1:6" ht="24">
      <c r="A82" s="16">
        <v>12.1</v>
      </c>
      <c r="B82" s="12" t="s">
        <v>103</v>
      </c>
      <c r="C82" s="13" t="s">
        <v>15</v>
      </c>
      <c r="D82" s="14">
        <v>62</v>
      </c>
      <c r="E82" s="15"/>
      <c r="F82" s="15"/>
    </row>
    <row r="83" spans="1:6" ht="12.75">
      <c r="A83" s="16">
        <v>12.2</v>
      </c>
      <c r="B83" s="12" t="s">
        <v>104</v>
      </c>
      <c r="C83" s="13" t="s">
        <v>14</v>
      </c>
      <c r="D83" s="14">
        <v>22</v>
      </c>
      <c r="E83" s="15"/>
      <c r="F83" s="15"/>
    </row>
    <row r="84" spans="1:6" ht="36">
      <c r="A84" s="16">
        <v>12.3</v>
      </c>
      <c r="B84" s="12" t="s">
        <v>105</v>
      </c>
      <c r="C84" s="13" t="s">
        <v>14</v>
      </c>
      <c r="D84" s="14">
        <v>66</v>
      </c>
      <c r="E84" s="15"/>
      <c r="F84" s="15"/>
    </row>
    <row r="85" spans="1:6" ht="24">
      <c r="A85" s="16">
        <v>12.4</v>
      </c>
      <c r="B85" s="12" t="s">
        <v>106</v>
      </c>
      <c r="C85" s="13" t="s">
        <v>14</v>
      </c>
      <c r="D85" s="14">
        <v>37.6</v>
      </c>
      <c r="E85" s="15"/>
      <c r="F85" s="15"/>
    </row>
    <row r="86" spans="1:6" ht="24">
      <c r="A86" s="16">
        <v>12.5</v>
      </c>
      <c r="B86" s="12" t="s">
        <v>79</v>
      </c>
      <c r="C86" s="13" t="s">
        <v>14</v>
      </c>
      <c r="D86" s="14">
        <v>6.4</v>
      </c>
      <c r="E86" s="15"/>
      <c r="F86" s="15"/>
    </row>
    <row r="87" spans="1:6" ht="24">
      <c r="A87" s="16">
        <v>12.6</v>
      </c>
      <c r="B87" s="12" t="s">
        <v>80</v>
      </c>
      <c r="C87" s="13" t="s">
        <v>15</v>
      </c>
      <c r="D87" s="14">
        <v>13</v>
      </c>
      <c r="E87" s="15"/>
      <c r="F87" s="15"/>
    </row>
    <row r="88" spans="1:6" ht="12.75">
      <c r="A88" s="17"/>
      <c r="B88" s="10" t="s">
        <v>16</v>
      </c>
      <c r="C88" s="9"/>
      <c r="D88" s="18"/>
      <c r="E88" s="19"/>
      <c r="F88" s="19"/>
    </row>
    <row r="89" spans="1:6" ht="12.75">
      <c r="A89" s="20" t="s">
        <v>75</v>
      </c>
      <c r="B89" s="10" t="s">
        <v>81</v>
      </c>
      <c r="C89" s="13"/>
      <c r="D89" s="14"/>
      <c r="E89" s="15"/>
      <c r="F89" s="15"/>
    </row>
    <row r="90" spans="1:6" ht="48">
      <c r="A90" s="16">
        <v>13.1</v>
      </c>
      <c r="B90" s="12" t="s">
        <v>82</v>
      </c>
      <c r="C90" s="13" t="s">
        <v>15</v>
      </c>
      <c r="D90" s="14">
        <v>7.8</v>
      </c>
      <c r="E90" s="15"/>
      <c r="F90" s="15"/>
    </row>
    <row r="91" spans="1:6" ht="12.75">
      <c r="A91" s="16">
        <v>13.2</v>
      </c>
      <c r="B91" s="12" t="s">
        <v>83</v>
      </c>
      <c r="C91" s="13" t="s">
        <v>13</v>
      </c>
      <c r="D91" s="14">
        <v>1</v>
      </c>
      <c r="E91" s="15"/>
      <c r="F91" s="15"/>
    </row>
    <row r="92" spans="1:6" ht="12.75">
      <c r="A92" s="16"/>
      <c r="B92" s="10" t="s">
        <v>16</v>
      </c>
      <c r="C92" s="9"/>
      <c r="D92" s="18"/>
      <c r="E92" s="19"/>
      <c r="F92" s="19"/>
    </row>
    <row r="93" spans="1:6" ht="12.75">
      <c r="A93" s="16"/>
      <c r="B93" s="12"/>
      <c r="C93" s="13"/>
      <c r="D93" s="14"/>
      <c r="E93" s="15"/>
      <c r="F93" s="15"/>
    </row>
    <row r="94" spans="1:6" ht="12.75">
      <c r="A94" s="17"/>
      <c r="B94" s="10" t="s">
        <v>84</v>
      </c>
      <c r="C94" s="9"/>
      <c r="D94" s="18"/>
      <c r="E94" s="19"/>
      <c r="F94" s="51"/>
    </row>
    <row r="95" spans="1:6" ht="12.75">
      <c r="A95" s="25"/>
      <c r="B95" s="21" t="s">
        <v>110</v>
      </c>
      <c r="C95" s="26"/>
      <c r="D95" s="13"/>
      <c r="E95" s="27"/>
      <c r="F95" s="52"/>
    </row>
    <row r="96" spans="1:6" ht="12.75">
      <c r="A96" s="25"/>
      <c r="B96" s="21" t="s">
        <v>85</v>
      </c>
      <c r="C96" s="26"/>
      <c r="D96" s="13"/>
      <c r="E96" s="27"/>
      <c r="F96" s="52"/>
    </row>
    <row r="97" spans="1:6" ht="12.75">
      <c r="A97" s="25"/>
      <c r="B97" s="21" t="s">
        <v>111</v>
      </c>
      <c r="C97" s="26"/>
      <c r="D97" s="13"/>
      <c r="E97" s="27"/>
      <c r="F97" s="52"/>
    </row>
    <row r="98" spans="1:6" ht="12.75">
      <c r="A98" s="28"/>
      <c r="B98" s="29" t="s">
        <v>87</v>
      </c>
      <c r="C98" s="8"/>
      <c r="D98" s="9"/>
      <c r="E98" s="24"/>
      <c r="F98" s="51"/>
    </row>
    <row r="99" spans="1:6" ht="12.75">
      <c r="A99" s="30"/>
      <c r="B99" s="31"/>
      <c r="C99" s="32"/>
      <c r="D99" s="33"/>
      <c r="E99" s="34"/>
      <c r="F99" s="34"/>
    </row>
    <row r="100" spans="1:6" ht="12.75">
      <c r="A100" s="30"/>
      <c r="B100" s="31"/>
      <c r="C100" s="32"/>
      <c r="D100" s="33"/>
      <c r="E100" s="34"/>
      <c r="F100" s="34"/>
    </row>
    <row r="101" spans="1:6" ht="12.75">
      <c r="A101" s="30"/>
      <c r="B101" s="31"/>
      <c r="C101" s="32"/>
      <c r="D101" s="33"/>
      <c r="E101" s="34"/>
      <c r="F101" s="34"/>
    </row>
    <row r="102" spans="1:6" ht="12.75">
      <c r="A102" s="30"/>
      <c r="B102" s="31"/>
      <c r="C102" s="32"/>
      <c r="D102" s="33"/>
      <c r="E102" s="34"/>
      <c r="F102" s="34"/>
    </row>
    <row r="103" spans="1:6" ht="12.75">
      <c r="A103" s="35"/>
      <c r="B103" s="36"/>
      <c r="C103" s="37"/>
      <c r="D103" s="38"/>
      <c r="E103" s="39"/>
      <c r="F103" s="39"/>
    </row>
    <row r="104" spans="1:6" ht="12.75">
      <c r="A104" s="35"/>
      <c r="B104" s="40"/>
      <c r="C104" s="41"/>
      <c r="D104" s="42"/>
      <c r="E104" s="43"/>
      <c r="F104" s="44"/>
    </row>
    <row r="105" spans="1:6" ht="12.75">
      <c r="A105" s="35"/>
      <c r="B105" s="38"/>
      <c r="C105" s="45"/>
      <c r="D105" s="42"/>
      <c r="E105" s="44"/>
      <c r="F105" s="44"/>
    </row>
    <row r="106" spans="1:6" ht="12.75">
      <c r="A106" s="46"/>
      <c r="B106" s="47"/>
      <c r="C106" s="48"/>
      <c r="D106" s="49"/>
      <c r="E106" s="50"/>
      <c r="F106" s="50"/>
    </row>
  </sheetData>
  <mergeCells count="2">
    <mergeCell ref="A8:F8"/>
    <mergeCell ref="E9:F9"/>
  </mergeCells>
  <printOptions horizontalCentered="1"/>
  <pageMargins left="0.1968503937007874" right="0.1968503937007874" top="0.5905511811023623" bottom="0.7874015748031497" header="0" footer="0"/>
  <pageSetup horizontalDpi="300" verticalDpi="300" orientation="portrait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B9" sqref="B9"/>
    </sheetView>
  </sheetViews>
  <sheetFormatPr defaultColWidth="11.421875" defaultRowHeight="12.75"/>
  <cols>
    <col min="1" max="1" width="5.7109375" style="0" bestFit="1" customWidth="1"/>
    <col min="2" max="2" width="41.28125" style="0" customWidth="1"/>
    <col min="3" max="3" width="8.00390625" style="0" customWidth="1"/>
    <col min="4" max="4" width="8.8515625" style="3" customWidth="1"/>
    <col min="5" max="5" width="14.7109375" style="0" customWidth="1"/>
    <col min="6" max="6" width="16.710937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4</v>
      </c>
      <c r="B6" s="5"/>
      <c r="C6" s="5"/>
      <c r="D6" s="5"/>
      <c r="E6" s="5"/>
      <c r="F6" s="5"/>
    </row>
    <row r="7" spans="1:6" ht="12.75">
      <c r="A7" s="4" t="s">
        <v>5</v>
      </c>
      <c r="B7" s="5"/>
      <c r="C7" s="5"/>
      <c r="D7" s="5"/>
      <c r="E7" s="5"/>
      <c r="F7" s="5"/>
    </row>
    <row r="8" spans="1:6" ht="12.75">
      <c r="A8" s="53" t="s">
        <v>91</v>
      </c>
      <c r="B8" s="53"/>
      <c r="C8" s="53"/>
      <c r="D8" s="53"/>
      <c r="E8" s="53"/>
      <c r="F8" s="53"/>
    </row>
    <row r="9" spans="1:6" ht="12.75">
      <c r="A9" s="6"/>
      <c r="B9" s="7"/>
      <c r="C9" s="7"/>
      <c r="D9" s="7"/>
      <c r="E9" s="54" t="s">
        <v>112</v>
      </c>
      <c r="F9" s="54"/>
    </row>
    <row r="10" spans="1:6" ht="12.75">
      <c r="A10" s="8" t="s">
        <v>6</v>
      </c>
      <c r="B10" s="8" t="s">
        <v>7</v>
      </c>
      <c r="C10" s="8" t="s">
        <v>8</v>
      </c>
      <c r="D10" s="8" t="s">
        <v>9</v>
      </c>
      <c r="E10" s="9" t="s">
        <v>10</v>
      </c>
      <c r="F10" s="9" t="s">
        <v>11</v>
      </c>
    </row>
    <row r="11" spans="1:6" ht="12.75">
      <c r="A11" s="20" t="s">
        <v>12</v>
      </c>
      <c r="B11" s="10" t="s">
        <v>18</v>
      </c>
      <c r="C11" s="13"/>
      <c r="D11" s="14"/>
      <c r="E11" s="15"/>
      <c r="F11" s="19"/>
    </row>
    <row r="12" spans="1:6" ht="24">
      <c r="A12" s="16">
        <v>1.1</v>
      </c>
      <c r="B12" s="12" t="s">
        <v>92</v>
      </c>
      <c r="C12" s="13" t="s">
        <v>14</v>
      </c>
      <c r="D12" s="14">
        <v>69</v>
      </c>
      <c r="E12" s="15">
        <v>6250</v>
      </c>
      <c r="F12" s="15">
        <f>+E12*D12</f>
        <v>431250</v>
      </c>
    </row>
    <row r="13" spans="1:6" ht="12.75">
      <c r="A13" s="16">
        <v>1.2</v>
      </c>
      <c r="B13" s="12" t="s">
        <v>19</v>
      </c>
      <c r="C13" s="13" t="s">
        <v>14</v>
      </c>
      <c r="D13" s="14">
        <v>95</v>
      </c>
      <c r="E13" s="15">
        <v>690</v>
      </c>
      <c r="F13" s="15">
        <f>+E13*D13</f>
        <v>65550</v>
      </c>
    </row>
    <row r="14" spans="1:6" ht="12.75">
      <c r="A14" s="16">
        <v>1.3</v>
      </c>
      <c r="B14" s="12" t="s">
        <v>20</v>
      </c>
      <c r="C14" s="13" t="s">
        <v>21</v>
      </c>
      <c r="D14" s="14">
        <v>3.5</v>
      </c>
      <c r="E14" s="15">
        <v>10631</v>
      </c>
      <c r="F14" s="15">
        <f>+E14*D14</f>
        <v>37208.5</v>
      </c>
    </row>
    <row r="15" spans="1:6" ht="12.75">
      <c r="A15" s="16">
        <v>1.4</v>
      </c>
      <c r="B15" s="12" t="s">
        <v>22</v>
      </c>
      <c r="C15" s="13" t="s">
        <v>21</v>
      </c>
      <c r="D15" s="14">
        <v>14.5</v>
      </c>
      <c r="E15" s="15">
        <v>27904</v>
      </c>
      <c r="F15" s="15">
        <f>+E15*D15</f>
        <v>404608</v>
      </c>
    </row>
    <row r="16" spans="1:6" ht="12.75">
      <c r="A16" s="16"/>
      <c r="B16" s="10" t="s">
        <v>16</v>
      </c>
      <c r="C16" s="13"/>
      <c r="D16" s="14"/>
      <c r="E16" s="15"/>
      <c r="F16" s="19">
        <f>SUM(F12:F15)</f>
        <v>938616.5</v>
      </c>
    </row>
    <row r="17" spans="1:6" ht="12.75">
      <c r="A17" s="20" t="s">
        <v>17</v>
      </c>
      <c r="B17" s="10" t="s">
        <v>24</v>
      </c>
      <c r="C17" s="13"/>
      <c r="D17" s="14"/>
      <c r="E17" s="15"/>
      <c r="F17" s="19"/>
    </row>
    <row r="18" spans="1:6" ht="36">
      <c r="A18" s="16">
        <v>2.1</v>
      </c>
      <c r="B18" s="12" t="s">
        <v>25</v>
      </c>
      <c r="C18" s="13" t="s">
        <v>21</v>
      </c>
      <c r="D18" s="14">
        <v>0.9</v>
      </c>
      <c r="E18" s="15">
        <v>286742</v>
      </c>
      <c r="F18" s="15">
        <f>+E18*D18</f>
        <v>258067.80000000002</v>
      </c>
    </row>
    <row r="19" spans="1:6" ht="36">
      <c r="A19" s="16">
        <v>2.2</v>
      </c>
      <c r="B19" s="12" t="s">
        <v>26</v>
      </c>
      <c r="C19" s="13" t="s">
        <v>21</v>
      </c>
      <c r="D19" s="14">
        <v>2.1</v>
      </c>
      <c r="E19" s="15">
        <v>363530</v>
      </c>
      <c r="F19" s="15">
        <f aca="true" t="shared" si="0" ref="F19:F24">+E19*D19</f>
        <v>763413</v>
      </c>
    </row>
    <row r="20" spans="1:6" ht="36">
      <c r="A20" s="16">
        <v>2.3</v>
      </c>
      <c r="B20" s="12" t="s">
        <v>93</v>
      </c>
      <c r="C20" s="13" t="s">
        <v>21</v>
      </c>
      <c r="D20" s="14">
        <v>1.7</v>
      </c>
      <c r="E20" s="15">
        <v>484376</v>
      </c>
      <c r="F20" s="15">
        <f t="shared" si="0"/>
        <v>823439.2</v>
      </c>
    </row>
    <row r="21" spans="1:6" ht="36">
      <c r="A21" s="16">
        <v>2.4</v>
      </c>
      <c r="B21" s="12" t="s">
        <v>27</v>
      </c>
      <c r="C21" s="13" t="s">
        <v>15</v>
      </c>
      <c r="D21" s="14">
        <v>12</v>
      </c>
      <c r="E21" s="15">
        <v>21880</v>
      </c>
      <c r="F21" s="15">
        <f t="shared" si="0"/>
        <v>262560</v>
      </c>
    </row>
    <row r="22" spans="1:6" ht="36">
      <c r="A22" s="16">
        <v>2.5</v>
      </c>
      <c r="B22" s="12" t="s">
        <v>94</v>
      </c>
      <c r="C22" s="13" t="s">
        <v>21</v>
      </c>
      <c r="D22" s="14">
        <v>2.1</v>
      </c>
      <c r="E22" s="15">
        <v>484376</v>
      </c>
      <c r="F22" s="15">
        <f t="shared" si="0"/>
        <v>1017189.6000000001</v>
      </c>
    </row>
    <row r="23" spans="1:6" ht="36">
      <c r="A23" s="16">
        <v>2.6</v>
      </c>
      <c r="B23" s="12" t="s">
        <v>28</v>
      </c>
      <c r="C23" s="13" t="s">
        <v>15</v>
      </c>
      <c r="D23" s="14">
        <v>22</v>
      </c>
      <c r="E23" s="15">
        <v>19406</v>
      </c>
      <c r="F23" s="15">
        <f t="shared" si="0"/>
        <v>426932</v>
      </c>
    </row>
    <row r="24" spans="1:6" ht="12.75">
      <c r="A24" s="16">
        <v>2.7</v>
      </c>
      <c r="B24" s="12" t="s">
        <v>29</v>
      </c>
      <c r="C24" s="13" t="s">
        <v>30</v>
      </c>
      <c r="D24" s="14">
        <v>995</v>
      </c>
      <c r="E24" s="15">
        <v>2818</v>
      </c>
      <c r="F24" s="15">
        <f t="shared" si="0"/>
        <v>2803910</v>
      </c>
    </row>
    <row r="25" spans="1:6" ht="12.75">
      <c r="A25" s="16"/>
      <c r="B25" s="10" t="s">
        <v>16</v>
      </c>
      <c r="C25" s="13"/>
      <c r="D25" s="14"/>
      <c r="E25" s="15"/>
      <c r="F25" s="19">
        <f>SUM(F18:F24)</f>
        <v>6355511.6</v>
      </c>
    </row>
    <row r="26" spans="1:6" ht="12.75">
      <c r="A26" s="20" t="s">
        <v>23</v>
      </c>
      <c r="B26" s="10" t="s">
        <v>32</v>
      </c>
      <c r="C26" s="13"/>
      <c r="D26" s="14"/>
      <c r="E26" s="15"/>
      <c r="F26" s="15"/>
    </row>
    <row r="27" spans="1:6" ht="24">
      <c r="A27" s="11" t="s">
        <v>95</v>
      </c>
      <c r="B27" s="12" t="s">
        <v>108</v>
      </c>
      <c r="C27" s="13" t="s">
        <v>14</v>
      </c>
      <c r="D27" s="14">
        <v>81</v>
      </c>
      <c r="E27" s="15">
        <v>34488</v>
      </c>
      <c r="F27" s="15">
        <f>+E27*D27</f>
        <v>2793528</v>
      </c>
    </row>
    <row r="28" spans="1:6" ht="12.75">
      <c r="A28" s="20"/>
      <c r="B28" s="10" t="s">
        <v>16</v>
      </c>
      <c r="C28" s="13"/>
      <c r="D28" s="14"/>
      <c r="E28" s="15"/>
      <c r="F28" s="19">
        <f>SUM(F27)</f>
        <v>2793528</v>
      </c>
    </row>
    <row r="29" spans="1:6" ht="12.75">
      <c r="A29" s="20" t="s">
        <v>31</v>
      </c>
      <c r="B29" s="10" t="s">
        <v>33</v>
      </c>
      <c r="C29" s="9"/>
      <c r="D29" s="18"/>
      <c r="E29" s="19"/>
      <c r="F29" s="15"/>
    </row>
    <row r="30" spans="1:6" ht="24">
      <c r="A30" s="16">
        <v>4.1</v>
      </c>
      <c r="B30" s="12" t="s">
        <v>34</v>
      </c>
      <c r="C30" s="13" t="s">
        <v>14</v>
      </c>
      <c r="D30" s="14">
        <v>83</v>
      </c>
      <c r="E30" s="15">
        <v>26655</v>
      </c>
      <c r="F30" s="15">
        <f>+E30*D30</f>
        <v>2212365</v>
      </c>
    </row>
    <row r="31" spans="1:6" ht="24">
      <c r="A31" s="16">
        <v>4.2</v>
      </c>
      <c r="B31" s="12" t="s">
        <v>35</v>
      </c>
      <c r="C31" s="13" t="s">
        <v>14</v>
      </c>
      <c r="D31" s="14">
        <v>166</v>
      </c>
      <c r="E31" s="15">
        <v>13340</v>
      </c>
      <c r="F31" s="15">
        <f>+E31*D31</f>
        <v>2214440</v>
      </c>
    </row>
    <row r="32" spans="1:6" ht="84">
      <c r="A32" s="16">
        <v>4.3</v>
      </c>
      <c r="B32" s="12" t="s">
        <v>36</v>
      </c>
      <c r="C32" s="13" t="s">
        <v>15</v>
      </c>
      <c r="D32" s="14">
        <v>4</v>
      </c>
      <c r="E32" s="15">
        <v>117255</v>
      </c>
      <c r="F32" s="15">
        <f>+E32*D32</f>
        <v>469020</v>
      </c>
    </row>
    <row r="33" spans="1:6" ht="48">
      <c r="A33" s="16">
        <v>4.4</v>
      </c>
      <c r="B33" s="12" t="s">
        <v>37</v>
      </c>
      <c r="C33" s="13" t="s">
        <v>15</v>
      </c>
      <c r="D33" s="14">
        <v>37</v>
      </c>
      <c r="E33" s="15">
        <v>28446</v>
      </c>
      <c r="F33" s="15">
        <f>+E33*D33</f>
        <v>1052502</v>
      </c>
    </row>
    <row r="34" spans="1:6" ht="36">
      <c r="A34" s="16">
        <v>4.5</v>
      </c>
      <c r="B34" s="12" t="s">
        <v>38</v>
      </c>
      <c r="C34" s="13" t="s">
        <v>13</v>
      </c>
      <c r="D34" s="14">
        <v>1</v>
      </c>
      <c r="E34" s="15">
        <v>105000</v>
      </c>
      <c r="F34" s="15">
        <f>+E34*D34</f>
        <v>105000</v>
      </c>
    </row>
    <row r="35" spans="1:6" ht="12.75">
      <c r="A35" s="16"/>
      <c r="B35" s="10" t="s">
        <v>16</v>
      </c>
      <c r="C35" s="13"/>
      <c r="D35" s="14"/>
      <c r="E35" s="15"/>
      <c r="F35" s="19">
        <f>SUM(F30:F34)</f>
        <v>6053327</v>
      </c>
    </row>
    <row r="36" spans="1:6" ht="12.75">
      <c r="A36" s="20" t="s">
        <v>12</v>
      </c>
      <c r="B36" s="10" t="s">
        <v>40</v>
      </c>
      <c r="C36" s="13"/>
      <c r="D36" s="14"/>
      <c r="E36" s="15"/>
      <c r="F36" s="15"/>
    </row>
    <row r="37" spans="1:6" ht="48">
      <c r="A37" s="16">
        <v>5.1</v>
      </c>
      <c r="B37" s="12" t="s">
        <v>96</v>
      </c>
      <c r="C37" s="13" t="s">
        <v>14</v>
      </c>
      <c r="D37" s="14">
        <v>96.5</v>
      </c>
      <c r="E37" s="15">
        <f>30561+12273</f>
        <v>42834</v>
      </c>
      <c r="F37" s="15">
        <f>+E37*D37</f>
        <v>4133481</v>
      </c>
    </row>
    <row r="38" spans="1:6" ht="36">
      <c r="A38" s="16">
        <v>5.2</v>
      </c>
      <c r="B38" s="12" t="s">
        <v>41</v>
      </c>
      <c r="C38" s="13" t="s">
        <v>14</v>
      </c>
      <c r="D38" s="14">
        <v>118</v>
      </c>
      <c r="E38" s="15">
        <v>30561</v>
      </c>
      <c r="F38" s="15">
        <f>+E38*D38</f>
        <v>3606198</v>
      </c>
    </row>
    <row r="39" spans="1:6" ht="36">
      <c r="A39" s="16">
        <v>5.3</v>
      </c>
      <c r="B39" s="12" t="s">
        <v>42</v>
      </c>
      <c r="C39" s="13" t="s">
        <v>14</v>
      </c>
      <c r="D39" s="14">
        <v>22</v>
      </c>
      <c r="E39" s="15">
        <v>31500</v>
      </c>
      <c r="F39" s="15">
        <f>+E39*D39</f>
        <v>693000</v>
      </c>
    </row>
    <row r="40" spans="1:6" ht="12.75">
      <c r="A40" s="16"/>
      <c r="B40" s="10" t="s">
        <v>16</v>
      </c>
      <c r="C40" s="13"/>
      <c r="D40" s="14"/>
      <c r="E40" s="15"/>
      <c r="F40" s="19">
        <f>SUM(F37:F39)</f>
        <v>8432679</v>
      </c>
    </row>
    <row r="41" spans="1:6" ht="12.75">
      <c r="A41" s="20" t="s">
        <v>39</v>
      </c>
      <c r="B41" s="10" t="s">
        <v>44</v>
      </c>
      <c r="C41" s="13"/>
      <c r="D41" s="14"/>
      <c r="E41" s="15"/>
      <c r="F41" s="15"/>
    </row>
    <row r="42" spans="1:6" ht="36">
      <c r="A42" s="11">
        <v>6.1</v>
      </c>
      <c r="B42" s="12" t="s">
        <v>97</v>
      </c>
      <c r="C42" s="13" t="s">
        <v>15</v>
      </c>
      <c r="D42" s="14">
        <v>10</v>
      </c>
      <c r="E42" s="15">
        <v>25857</v>
      </c>
      <c r="F42" s="15">
        <f>+E42*D42</f>
        <v>258570</v>
      </c>
    </row>
    <row r="43" spans="1:6" ht="24">
      <c r="A43" s="16">
        <v>6.2</v>
      </c>
      <c r="B43" s="12" t="s">
        <v>98</v>
      </c>
      <c r="C43" s="13" t="s">
        <v>15</v>
      </c>
      <c r="D43" s="14">
        <v>30</v>
      </c>
      <c r="E43" s="15">
        <v>4249</v>
      </c>
      <c r="F43" s="15">
        <f aca="true" t="shared" si="1" ref="F43:F49">+E43*D43</f>
        <v>127470</v>
      </c>
    </row>
    <row r="44" spans="1:6" ht="36">
      <c r="A44" s="11">
        <v>6.3</v>
      </c>
      <c r="B44" s="12" t="s">
        <v>45</v>
      </c>
      <c r="C44" s="13" t="s">
        <v>8</v>
      </c>
      <c r="D44" s="14">
        <v>4</v>
      </c>
      <c r="E44" s="15">
        <v>111138</v>
      </c>
      <c r="F44" s="15">
        <f t="shared" si="1"/>
        <v>444552</v>
      </c>
    </row>
    <row r="45" spans="1:6" ht="24">
      <c r="A45" s="16">
        <v>6.4</v>
      </c>
      <c r="B45" s="12" t="s">
        <v>46</v>
      </c>
      <c r="C45" s="13" t="s">
        <v>8</v>
      </c>
      <c r="D45" s="14">
        <v>6</v>
      </c>
      <c r="E45" s="15">
        <v>52371</v>
      </c>
      <c r="F45" s="15">
        <f t="shared" si="1"/>
        <v>314226</v>
      </c>
    </row>
    <row r="46" spans="1:6" ht="24">
      <c r="A46" s="11">
        <v>6.5</v>
      </c>
      <c r="B46" s="12" t="s">
        <v>47</v>
      </c>
      <c r="C46" s="13" t="s">
        <v>8</v>
      </c>
      <c r="D46" s="14">
        <v>20</v>
      </c>
      <c r="E46" s="15">
        <v>41243</v>
      </c>
      <c r="F46" s="15">
        <f t="shared" si="1"/>
        <v>824860</v>
      </c>
    </row>
    <row r="47" spans="1:6" ht="24">
      <c r="A47" s="16">
        <v>6.6</v>
      </c>
      <c r="B47" s="12" t="s">
        <v>48</v>
      </c>
      <c r="C47" s="13" t="s">
        <v>8</v>
      </c>
      <c r="D47" s="14">
        <v>20</v>
      </c>
      <c r="E47" s="15">
        <v>17691</v>
      </c>
      <c r="F47" s="15">
        <f t="shared" si="1"/>
        <v>353820</v>
      </c>
    </row>
    <row r="48" spans="1:6" ht="36">
      <c r="A48" s="11">
        <v>6.7</v>
      </c>
      <c r="B48" s="12" t="s">
        <v>49</v>
      </c>
      <c r="C48" s="13" t="s">
        <v>8</v>
      </c>
      <c r="D48" s="14">
        <v>9</v>
      </c>
      <c r="E48" s="15">
        <v>48246</v>
      </c>
      <c r="F48" s="15">
        <f t="shared" si="1"/>
        <v>434214</v>
      </c>
    </row>
    <row r="49" spans="1:6" ht="36">
      <c r="A49" s="16">
        <v>6.8</v>
      </c>
      <c r="B49" s="12" t="s">
        <v>50</v>
      </c>
      <c r="C49" s="13" t="s">
        <v>15</v>
      </c>
      <c r="D49" s="14">
        <v>25</v>
      </c>
      <c r="E49" s="15">
        <v>9256</v>
      </c>
      <c r="F49" s="15">
        <f t="shared" si="1"/>
        <v>231400</v>
      </c>
    </row>
    <row r="50" spans="1:6" ht="12.75">
      <c r="A50" s="16"/>
      <c r="B50" s="10" t="s">
        <v>16</v>
      </c>
      <c r="C50" s="9"/>
      <c r="D50" s="18"/>
      <c r="E50" s="19"/>
      <c r="F50" s="19">
        <f>SUM(F42:F49)</f>
        <v>2989112</v>
      </c>
    </row>
    <row r="51" spans="1:6" ht="12.75">
      <c r="A51" s="20" t="s">
        <v>43</v>
      </c>
      <c r="B51" s="10" t="s">
        <v>52</v>
      </c>
      <c r="C51" s="13"/>
      <c r="D51" s="14"/>
      <c r="E51" s="15"/>
      <c r="F51" s="15"/>
    </row>
    <row r="52" spans="1:6" ht="36">
      <c r="A52" s="16">
        <v>7.1</v>
      </c>
      <c r="B52" s="12" t="s">
        <v>53</v>
      </c>
      <c r="C52" s="13" t="s">
        <v>8</v>
      </c>
      <c r="D52" s="14">
        <v>12</v>
      </c>
      <c r="E52" s="15">
        <v>31990</v>
      </c>
      <c r="F52" s="15">
        <f>+E52*D52</f>
        <v>383880</v>
      </c>
    </row>
    <row r="53" spans="1:6" ht="36">
      <c r="A53" s="16">
        <v>7.2</v>
      </c>
      <c r="B53" s="12" t="s">
        <v>54</v>
      </c>
      <c r="C53" s="13" t="s">
        <v>8</v>
      </c>
      <c r="D53" s="14">
        <v>4</v>
      </c>
      <c r="E53" s="15">
        <v>31990</v>
      </c>
      <c r="F53" s="15">
        <f>+E53*D53</f>
        <v>127960</v>
      </c>
    </row>
    <row r="54" spans="1:6" ht="63.75">
      <c r="A54" s="16">
        <v>7.3</v>
      </c>
      <c r="B54" s="21" t="s">
        <v>55</v>
      </c>
      <c r="C54" s="13" t="s">
        <v>8</v>
      </c>
      <c r="D54" s="14">
        <v>12</v>
      </c>
      <c r="E54" s="15">
        <v>150000</v>
      </c>
      <c r="F54" s="15">
        <f>+E54*D54</f>
        <v>1800000</v>
      </c>
    </row>
    <row r="55" spans="1:6" ht="12.75">
      <c r="A55" s="16"/>
      <c r="B55" s="10" t="s">
        <v>16</v>
      </c>
      <c r="C55" s="9"/>
      <c r="D55" s="18"/>
      <c r="E55" s="19"/>
      <c r="F55" s="19">
        <f>SUM(F52:F54)</f>
        <v>2311840</v>
      </c>
    </row>
    <row r="56" spans="1:6" ht="12.75">
      <c r="A56" s="20" t="s">
        <v>51</v>
      </c>
      <c r="B56" s="10" t="s">
        <v>57</v>
      </c>
      <c r="C56" s="13"/>
      <c r="D56" s="14"/>
      <c r="E56" s="15"/>
      <c r="F56" s="15"/>
    </row>
    <row r="57" spans="1:6" ht="76.5">
      <c r="A57" s="16">
        <v>8.1</v>
      </c>
      <c r="B57" s="22" t="s">
        <v>58</v>
      </c>
      <c r="C57" s="13"/>
      <c r="D57" s="14"/>
      <c r="E57" s="15"/>
      <c r="F57" s="15"/>
    </row>
    <row r="58" spans="1:6" ht="12.75">
      <c r="A58" s="16"/>
      <c r="B58" s="12" t="s">
        <v>59</v>
      </c>
      <c r="C58" s="13" t="s">
        <v>8</v>
      </c>
      <c r="D58" s="14">
        <v>2</v>
      </c>
      <c r="E58" s="15">
        <v>890000</v>
      </c>
      <c r="F58" s="15">
        <f aca="true" t="shared" si="2" ref="F58:F63">+E58*D58</f>
        <v>1780000</v>
      </c>
    </row>
    <row r="59" spans="1:6" ht="127.5">
      <c r="A59" s="16">
        <v>8.2</v>
      </c>
      <c r="B59" s="22" t="s">
        <v>60</v>
      </c>
      <c r="C59" s="13"/>
      <c r="D59" s="14"/>
      <c r="E59" s="15"/>
      <c r="F59" s="15"/>
    </row>
    <row r="60" spans="1:6" ht="12.75">
      <c r="A60" s="16"/>
      <c r="B60" s="12" t="s">
        <v>61</v>
      </c>
      <c r="C60" s="13" t="s">
        <v>8</v>
      </c>
      <c r="D60" s="14">
        <v>1</v>
      </c>
      <c r="E60" s="15">
        <v>1525000</v>
      </c>
      <c r="F60" s="15">
        <f t="shared" si="2"/>
        <v>1525000</v>
      </c>
    </row>
    <row r="61" spans="1:6" ht="51">
      <c r="A61" s="16">
        <v>8.3</v>
      </c>
      <c r="B61" s="22" t="s">
        <v>99</v>
      </c>
      <c r="C61" s="13" t="s">
        <v>15</v>
      </c>
      <c r="D61" s="14">
        <v>16</v>
      </c>
      <c r="E61" s="15">
        <v>88000</v>
      </c>
      <c r="F61" s="15">
        <f t="shared" si="2"/>
        <v>1408000</v>
      </c>
    </row>
    <row r="62" spans="1:6" ht="51">
      <c r="A62" s="16">
        <v>8.4</v>
      </c>
      <c r="B62" s="22" t="s">
        <v>100</v>
      </c>
      <c r="C62" s="13" t="s">
        <v>15</v>
      </c>
      <c r="D62" s="14">
        <v>5.3</v>
      </c>
      <c r="E62" s="15">
        <v>195000</v>
      </c>
      <c r="F62" s="15">
        <f t="shared" si="2"/>
        <v>1033500</v>
      </c>
    </row>
    <row r="63" spans="1:6" ht="96">
      <c r="A63" s="16">
        <v>8.5</v>
      </c>
      <c r="B63" s="12" t="s">
        <v>62</v>
      </c>
      <c r="C63" s="13" t="s">
        <v>14</v>
      </c>
      <c r="D63" s="14">
        <v>57</v>
      </c>
      <c r="E63" s="15">
        <v>207900</v>
      </c>
      <c r="F63" s="15">
        <f t="shared" si="2"/>
        <v>11850300</v>
      </c>
    </row>
    <row r="64" spans="1:6" ht="51">
      <c r="A64" s="16">
        <v>8.6</v>
      </c>
      <c r="B64" s="22" t="s">
        <v>101</v>
      </c>
      <c r="C64" s="13" t="s">
        <v>15</v>
      </c>
      <c r="D64" s="14">
        <v>12.32</v>
      </c>
      <c r="E64" s="15">
        <v>116825</v>
      </c>
      <c r="F64" s="15">
        <f>+E64*D64</f>
        <v>1439284</v>
      </c>
    </row>
    <row r="65" spans="1:6" ht="12.75">
      <c r="A65" s="16"/>
      <c r="B65" s="10" t="s">
        <v>16</v>
      </c>
      <c r="C65" s="9"/>
      <c r="D65" s="18"/>
      <c r="E65" s="19"/>
      <c r="F65" s="19">
        <f>SUM(F57:F64)</f>
        <v>19036084</v>
      </c>
    </row>
    <row r="66" spans="1:6" ht="12.75">
      <c r="A66" s="20" t="s">
        <v>56</v>
      </c>
      <c r="B66" s="10" t="s">
        <v>64</v>
      </c>
      <c r="C66" s="13"/>
      <c r="D66" s="14"/>
      <c r="E66" s="15"/>
      <c r="F66" s="15"/>
    </row>
    <row r="67" spans="1:6" ht="24">
      <c r="A67" s="16">
        <v>9.1</v>
      </c>
      <c r="B67" s="12" t="s">
        <v>65</v>
      </c>
      <c r="C67" s="13" t="s">
        <v>8</v>
      </c>
      <c r="D67" s="14">
        <v>6</v>
      </c>
      <c r="E67" s="15">
        <v>436900</v>
      </c>
      <c r="F67" s="15">
        <f>+E67*D67</f>
        <v>2621400</v>
      </c>
    </row>
    <row r="68" spans="1:6" ht="48">
      <c r="A68" s="16">
        <v>9.2</v>
      </c>
      <c r="B68" s="12" t="s">
        <v>66</v>
      </c>
      <c r="C68" s="13" t="s">
        <v>8</v>
      </c>
      <c r="D68" s="14">
        <v>4</v>
      </c>
      <c r="E68" s="15">
        <v>324700</v>
      </c>
      <c r="F68" s="15">
        <f>+E68*D68</f>
        <v>1298800</v>
      </c>
    </row>
    <row r="69" spans="1:6" ht="24">
      <c r="A69" s="16">
        <v>9.3</v>
      </c>
      <c r="B69" s="12" t="s">
        <v>67</v>
      </c>
      <c r="C69" s="13" t="s">
        <v>8</v>
      </c>
      <c r="D69" s="14">
        <v>12</v>
      </c>
      <c r="E69" s="15">
        <v>46660</v>
      </c>
      <c r="F69" s="15">
        <f>+E69*D69</f>
        <v>559920</v>
      </c>
    </row>
    <row r="70" spans="1:6" ht="36">
      <c r="A70" s="16">
        <v>9.4</v>
      </c>
      <c r="B70" s="12" t="s">
        <v>68</v>
      </c>
      <c r="C70" s="13" t="s">
        <v>8</v>
      </c>
      <c r="D70" s="14">
        <v>2</v>
      </c>
      <c r="E70" s="15">
        <v>268700</v>
      </c>
      <c r="F70" s="15">
        <f>+E70*D70</f>
        <v>537400</v>
      </c>
    </row>
    <row r="71" spans="1:6" ht="24">
      <c r="A71" s="16">
        <v>9.5</v>
      </c>
      <c r="B71" s="12" t="s">
        <v>69</v>
      </c>
      <c r="C71" s="13" t="s">
        <v>8</v>
      </c>
      <c r="D71" s="14">
        <v>4</v>
      </c>
      <c r="E71" s="15">
        <v>2950</v>
      </c>
      <c r="F71" s="15">
        <f>+E71*D71</f>
        <v>11800</v>
      </c>
    </row>
    <row r="72" spans="1:6" ht="12.75">
      <c r="A72" s="17"/>
      <c r="B72" s="10" t="s">
        <v>16</v>
      </c>
      <c r="C72" s="9"/>
      <c r="D72" s="18"/>
      <c r="E72" s="19"/>
      <c r="F72" s="19">
        <f>SUM(F67:F71)</f>
        <v>5029320</v>
      </c>
    </row>
    <row r="73" spans="1:6" ht="12.75">
      <c r="A73" s="20" t="s">
        <v>63</v>
      </c>
      <c r="B73" s="10" t="s">
        <v>71</v>
      </c>
      <c r="C73" s="13"/>
      <c r="D73" s="14"/>
      <c r="E73" s="15"/>
      <c r="F73" s="15"/>
    </row>
    <row r="74" spans="1:6" ht="12.75">
      <c r="A74" s="16">
        <v>10.1</v>
      </c>
      <c r="B74" s="12" t="s">
        <v>72</v>
      </c>
      <c r="C74" s="13" t="s">
        <v>14</v>
      </c>
      <c r="D74" s="14">
        <v>50</v>
      </c>
      <c r="E74" s="15">
        <v>3559</v>
      </c>
      <c r="F74" s="15">
        <f>+E74*D74</f>
        <v>177950</v>
      </c>
    </row>
    <row r="75" spans="1:6" ht="24">
      <c r="A75" s="16">
        <v>10.2</v>
      </c>
      <c r="B75" s="12" t="s">
        <v>73</v>
      </c>
      <c r="C75" s="13" t="s">
        <v>14</v>
      </c>
      <c r="D75" s="14">
        <v>50</v>
      </c>
      <c r="E75" s="15">
        <v>4999</v>
      </c>
      <c r="F75" s="15">
        <f>+E75*D75</f>
        <v>249950</v>
      </c>
    </row>
    <row r="76" spans="1:6" ht="24">
      <c r="A76" s="16">
        <v>10.3</v>
      </c>
      <c r="B76" s="12" t="s">
        <v>74</v>
      </c>
      <c r="C76" s="13" t="s">
        <v>14</v>
      </c>
      <c r="D76" s="14">
        <v>45</v>
      </c>
      <c r="E76" s="15">
        <v>9185</v>
      </c>
      <c r="F76" s="15">
        <f>+E76*D76</f>
        <v>413325</v>
      </c>
    </row>
    <row r="77" spans="1:6" ht="12.75">
      <c r="A77" s="17"/>
      <c r="B77" s="10" t="s">
        <v>16</v>
      </c>
      <c r="C77" s="9"/>
      <c r="D77" s="18"/>
      <c r="E77" s="19"/>
      <c r="F77" s="19">
        <f>SUM(F74:F76)</f>
        <v>841225</v>
      </c>
    </row>
    <row r="78" spans="1:6" ht="12.75">
      <c r="A78" s="20" t="s">
        <v>70</v>
      </c>
      <c r="B78" s="10" t="s">
        <v>76</v>
      </c>
      <c r="C78" s="13"/>
      <c r="D78" s="14"/>
      <c r="E78" s="15"/>
      <c r="F78" s="15"/>
    </row>
    <row r="79" spans="1:6" ht="63.75">
      <c r="A79" s="16">
        <v>11.1</v>
      </c>
      <c r="B79" s="23" t="s">
        <v>77</v>
      </c>
      <c r="C79" s="13" t="s">
        <v>14</v>
      </c>
      <c r="D79" s="14">
        <v>71</v>
      </c>
      <c r="E79" s="15">
        <v>47290</v>
      </c>
      <c r="F79" s="15">
        <f>+E79*D79</f>
        <v>3357590</v>
      </c>
    </row>
    <row r="80" spans="1:6" ht="12.75">
      <c r="A80" s="17"/>
      <c r="B80" s="10" t="s">
        <v>16</v>
      </c>
      <c r="C80" s="9"/>
      <c r="D80" s="18"/>
      <c r="E80" s="19"/>
      <c r="F80" s="19">
        <f>SUM(F79:F79)</f>
        <v>3357590</v>
      </c>
    </row>
    <row r="81" spans="1:6" ht="12.75">
      <c r="A81" s="20" t="s">
        <v>102</v>
      </c>
      <c r="B81" s="10" t="s">
        <v>78</v>
      </c>
      <c r="C81" s="9"/>
      <c r="D81" s="18"/>
      <c r="E81" s="19"/>
      <c r="F81" s="19"/>
    </row>
    <row r="82" spans="1:6" ht="24">
      <c r="A82" s="16">
        <v>12.1</v>
      </c>
      <c r="B82" s="12" t="s">
        <v>103</v>
      </c>
      <c r="C82" s="13" t="s">
        <v>15</v>
      </c>
      <c r="D82" s="14">
        <v>62</v>
      </c>
      <c r="E82" s="15">
        <v>25000</v>
      </c>
      <c r="F82" s="15">
        <f aca="true" t="shared" si="3" ref="F82:F87">+E82*D82</f>
        <v>1550000</v>
      </c>
    </row>
    <row r="83" spans="1:6" ht="12.75">
      <c r="A83" s="16">
        <v>12.2</v>
      </c>
      <c r="B83" s="12" t="s">
        <v>104</v>
      </c>
      <c r="C83" s="13" t="s">
        <v>14</v>
      </c>
      <c r="D83" s="14">
        <v>22</v>
      </c>
      <c r="E83" s="15">
        <v>60000</v>
      </c>
      <c r="F83" s="15">
        <f t="shared" si="3"/>
        <v>1320000</v>
      </c>
    </row>
    <row r="84" spans="1:6" ht="36">
      <c r="A84" s="16">
        <v>12.3</v>
      </c>
      <c r="B84" s="12" t="s">
        <v>105</v>
      </c>
      <c r="C84" s="13" t="s">
        <v>14</v>
      </c>
      <c r="D84" s="14">
        <v>66</v>
      </c>
      <c r="E84" s="15">
        <f>14750+1968</f>
        <v>16718</v>
      </c>
      <c r="F84" s="15">
        <f t="shared" si="3"/>
        <v>1103388</v>
      </c>
    </row>
    <row r="85" spans="1:6" ht="24">
      <c r="A85" s="16">
        <v>12.4</v>
      </c>
      <c r="B85" s="12" t="s">
        <v>106</v>
      </c>
      <c r="C85" s="13" t="s">
        <v>14</v>
      </c>
      <c r="D85" s="14">
        <v>37.6</v>
      </c>
      <c r="E85" s="15">
        <v>231000</v>
      </c>
      <c r="F85" s="15">
        <f t="shared" si="3"/>
        <v>8685600</v>
      </c>
    </row>
    <row r="86" spans="1:6" ht="24">
      <c r="A86" s="16">
        <v>12.5</v>
      </c>
      <c r="B86" s="12" t="s">
        <v>79</v>
      </c>
      <c r="C86" s="13" t="s">
        <v>14</v>
      </c>
      <c r="D86" s="14">
        <v>6.4</v>
      </c>
      <c r="E86" s="15">
        <v>220000</v>
      </c>
      <c r="F86" s="15">
        <f t="shared" si="3"/>
        <v>1408000</v>
      </c>
    </row>
    <row r="87" spans="1:6" ht="24">
      <c r="A87" s="16">
        <v>12.6</v>
      </c>
      <c r="B87" s="12" t="s">
        <v>80</v>
      </c>
      <c r="C87" s="13" t="s">
        <v>15</v>
      </c>
      <c r="D87" s="14">
        <v>13</v>
      </c>
      <c r="E87" s="15">
        <v>25000</v>
      </c>
      <c r="F87" s="15">
        <f t="shared" si="3"/>
        <v>325000</v>
      </c>
    </row>
    <row r="88" spans="1:6" ht="12.75">
      <c r="A88" s="17"/>
      <c r="B88" s="10" t="s">
        <v>16</v>
      </c>
      <c r="C88" s="9"/>
      <c r="D88" s="18"/>
      <c r="E88" s="19"/>
      <c r="F88" s="19">
        <f>SUM(F82:F87)</f>
        <v>14391988</v>
      </c>
    </row>
    <row r="89" spans="1:6" ht="12.75">
      <c r="A89" s="20" t="s">
        <v>75</v>
      </c>
      <c r="B89" s="10" t="s">
        <v>81</v>
      </c>
      <c r="C89" s="13"/>
      <c r="D89" s="14"/>
      <c r="E89" s="15"/>
      <c r="F89" s="15"/>
    </row>
    <row r="90" spans="1:6" ht="48">
      <c r="A90" s="16">
        <v>13.1</v>
      </c>
      <c r="B90" s="12" t="s">
        <v>82</v>
      </c>
      <c r="C90" s="13" t="s">
        <v>15</v>
      </c>
      <c r="D90" s="14">
        <v>7.8</v>
      </c>
      <c r="E90" s="15">
        <v>121138</v>
      </c>
      <c r="F90" s="15">
        <f>+E90*D90</f>
        <v>944876.4</v>
      </c>
    </row>
    <row r="91" spans="1:6" ht="12.75">
      <c r="A91" s="16">
        <v>13.2</v>
      </c>
      <c r="B91" s="12" t="s">
        <v>83</v>
      </c>
      <c r="C91" s="13" t="s">
        <v>13</v>
      </c>
      <c r="D91" s="14">
        <v>1</v>
      </c>
      <c r="E91" s="15">
        <v>100000</v>
      </c>
      <c r="F91" s="15">
        <f>+E91*D91</f>
        <v>100000</v>
      </c>
    </row>
    <row r="92" spans="1:6" ht="12.75">
      <c r="A92" s="16"/>
      <c r="B92" s="10" t="s">
        <v>16</v>
      </c>
      <c r="C92" s="9"/>
      <c r="D92" s="18"/>
      <c r="E92" s="19"/>
      <c r="F92" s="19">
        <f>SUM(F90:F91)</f>
        <v>1044876.4</v>
      </c>
    </row>
    <row r="93" spans="1:6" ht="12.75">
      <c r="A93" s="16"/>
      <c r="B93" s="12"/>
      <c r="C93" s="13"/>
      <c r="D93" s="14"/>
      <c r="E93" s="15"/>
      <c r="F93" s="15"/>
    </row>
    <row r="94" spans="1:6" ht="12.75">
      <c r="A94" s="17"/>
      <c r="B94" s="10" t="s">
        <v>84</v>
      </c>
      <c r="C94" s="9"/>
      <c r="D94" s="18"/>
      <c r="E94" s="19"/>
      <c r="F94" s="51">
        <f>+F92+F88+F80+F77+F72+F65+F55+F50+F40+F35+F28+F25+F16</f>
        <v>73575697.5</v>
      </c>
    </row>
    <row r="95" spans="1:6" ht="12.75">
      <c r="A95" s="25"/>
      <c r="B95" s="21" t="s">
        <v>107</v>
      </c>
      <c r="C95" s="26"/>
      <c r="D95" s="13"/>
      <c r="E95" s="27"/>
      <c r="F95" s="52">
        <f>+F94*0.22</f>
        <v>16186653.45</v>
      </c>
    </row>
    <row r="96" spans="1:6" ht="12.75">
      <c r="A96" s="25"/>
      <c r="B96" s="21" t="s">
        <v>85</v>
      </c>
      <c r="C96" s="26"/>
      <c r="D96" s="13"/>
      <c r="E96" s="27"/>
      <c r="F96" s="52">
        <f>+F95+F94</f>
        <v>89762350.95</v>
      </c>
    </row>
    <row r="97" spans="1:6" ht="12.75">
      <c r="A97" s="25"/>
      <c r="B97" s="21" t="s">
        <v>86</v>
      </c>
      <c r="C97" s="26"/>
      <c r="D97" s="13"/>
      <c r="E97" s="27"/>
      <c r="F97" s="52">
        <f>+(F94*0.05)*0.16</f>
        <v>588605.58</v>
      </c>
    </row>
    <row r="98" spans="1:6" ht="12.75">
      <c r="A98" s="28"/>
      <c r="B98" s="29" t="s">
        <v>87</v>
      </c>
      <c r="C98" s="8"/>
      <c r="D98" s="9"/>
      <c r="E98" s="24"/>
      <c r="F98" s="51">
        <f>+F97+F96</f>
        <v>90350956.53</v>
      </c>
    </row>
    <row r="99" spans="1:6" ht="12.75">
      <c r="A99" s="30"/>
      <c r="B99" s="31"/>
      <c r="C99" s="32"/>
      <c r="D99" s="33"/>
      <c r="E99" s="34"/>
      <c r="F99" s="34"/>
    </row>
    <row r="100" spans="1:6" ht="12.75">
      <c r="A100" s="30"/>
      <c r="B100" s="31"/>
      <c r="C100" s="32"/>
      <c r="D100" s="33"/>
      <c r="E100" s="34"/>
      <c r="F100" s="34"/>
    </row>
    <row r="101" spans="1:6" ht="12.75">
      <c r="A101" s="30"/>
      <c r="B101" s="31"/>
      <c r="C101" s="32"/>
      <c r="D101" s="33"/>
      <c r="E101" s="34"/>
      <c r="F101" s="34"/>
    </row>
    <row r="102" spans="1:6" ht="12.75">
      <c r="A102" s="30"/>
      <c r="B102" s="31"/>
      <c r="C102" s="32"/>
      <c r="D102" s="33"/>
      <c r="E102" s="34"/>
      <c r="F102" s="34"/>
    </row>
    <row r="103" spans="1:6" ht="12.75">
      <c r="A103" s="35"/>
      <c r="B103" s="36"/>
      <c r="C103" s="37"/>
      <c r="D103" s="38"/>
      <c r="E103" s="39"/>
      <c r="F103" s="39"/>
    </row>
    <row r="104" spans="1:6" ht="12.75">
      <c r="A104" s="35"/>
      <c r="B104" s="40" t="s">
        <v>88</v>
      </c>
      <c r="C104" s="41"/>
      <c r="D104" s="42"/>
      <c r="E104" s="43"/>
      <c r="F104" s="44"/>
    </row>
    <row r="105" spans="1:6" ht="12.75">
      <c r="A105" s="35"/>
      <c r="B105" s="38" t="s">
        <v>89</v>
      </c>
      <c r="C105" s="45"/>
      <c r="D105" s="42"/>
      <c r="E105" s="44"/>
      <c r="F105" s="44"/>
    </row>
    <row r="106" spans="1:6" ht="12.75">
      <c r="A106" s="46"/>
      <c r="B106" s="47" t="s">
        <v>90</v>
      </c>
      <c r="C106" s="48"/>
      <c r="D106" s="49"/>
      <c r="E106" s="50"/>
      <c r="F106" s="50"/>
    </row>
  </sheetData>
  <mergeCells count="2">
    <mergeCell ref="A8:F8"/>
    <mergeCell ref="E9:F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Personal Unicauca</cp:lastModifiedBy>
  <cp:lastPrinted>2007-02-02T20:40:36Z</cp:lastPrinted>
  <dcterms:created xsi:type="dcterms:W3CDTF">2007-02-02T20:03:59Z</dcterms:created>
  <dcterms:modified xsi:type="dcterms:W3CDTF">2007-02-23T23:33:39Z</dcterms:modified>
  <cp:category/>
  <cp:version/>
  <cp:contentType/>
  <cp:contentStatus/>
</cp:coreProperties>
</file>